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44525"/>
</workbook>
</file>

<file path=xl/calcChain.xml><?xml version="1.0" encoding="utf-8"?>
<calcChain xmlns="http://schemas.openxmlformats.org/spreadsheetml/2006/main">
  <c r="G100" i="1" l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3" i="1"/>
  <c r="G82" i="1"/>
  <c r="G81" i="1"/>
  <c r="G80" i="1"/>
  <c r="G79" i="1"/>
  <c r="G78" i="1"/>
  <c r="G77" i="1"/>
  <c r="G76" i="1"/>
  <c r="G75" i="1"/>
  <c r="G74" i="1"/>
  <c r="G71" i="1"/>
  <c r="G66" i="1"/>
  <c r="G62" i="1"/>
  <c r="G60" i="1"/>
  <c r="G59" i="1"/>
  <c r="G57" i="1"/>
  <c r="G54" i="1"/>
  <c r="G53" i="1"/>
  <c r="G52" i="1"/>
  <c r="G51" i="1"/>
  <c r="G50" i="1"/>
  <c r="G49" i="1"/>
  <c r="G48" i="1"/>
  <c r="G47" i="1"/>
  <c r="G46" i="1"/>
  <c r="G45" i="1"/>
  <c r="G44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4" i="1"/>
  <c r="G20" i="1"/>
  <c r="G19" i="1"/>
  <c r="G18" i="1"/>
  <c r="G17" i="1"/>
  <c r="G14" i="1"/>
  <c r="G12" i="1"/>
  <c r="G11" i="1"/>
  <c r="G10" i="1"/>
  <c r="G9" i="1"/>
  <c r="G8" i="1"/>
  <c r="G6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G85" i="1" s="1"/>
  <c r="F83" i="1"/>
  <c r="F82" i="1"/>
  <c r="F81" i="1"/>
  <c r="F80" i="1"/>
  <c r="F79" i="1"/>
  <c r="F78" i="1"/>
  <c r="F77" i="1"/>
  <c r="F76" i="1"/>
  <c r="F75" i="1"/>
  <c r="F74" i="1"/>
  <c r="F73" i="1"/>
  <c r="G73" i="1" s="1"/>
  <c r="F71" i="1"/>
  <c r="F70" i="1"/>
  <c r="G70" i="1" s="1"/>
  <c r="F69" i="1"/>
  <c r="G69" i="1" s="1"/>
  <c r="F68" i="1"/>
  <c r="G68" i="1" s="1"/>
  <c r="F67" i="1"/>
  <c r="G67" i="1" s="1"/>
  <c r="F66" i="1"/>
  <c r="F65" i="1"/>
  <c r="G65" i="1" s="1"/>
  <c r="F64" i="1"/>
  <c r="G64" i="1" s="1"/>
  <c r="F62" i="1"/>
  <c r="F61" i="1"/>
  <c r="G61" i="1" s="1"/>
  <c r="F60" i="1"/>
  <c r="F59" i="1"/>
  <c r="F58" i="1"/>
  <c r="G58" i="1" s="1"/>
  <c r="F57" i="1"/>
  <c r="F56" i="1"/>
  <c r="G56" i="1" s="1"/>
  <c r="F54" i="1"/>
  <c r="F53" i="1"/>
  <c r="F52" i="1"/>
  <c r="F51" i="1"/>
  <c r="F50" i="1"/>
  <c r="F49" i="1"/>
  <c r="F48" i="1"/>
  <c r="F47" i="1"/>
  <c r="F46" i="1"/>
  <c r="F45" i="1"/>
  <c r="F44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G25" i="1" s="1"/>
  <c r="F24" i="1"/>
  <c r="F23" i="1"/>
  <c r="G23" i="1" s="1"/>
  <c r="F22" i="1"/>
  <c r="G22" i="1" s="1"/>
  <c r="F20" i="1"/>
  <c r="F19" i="1"/>
  <c r="F18" i="1"/>
  <c r="F17" i="1"/>
  <c r="F16" i="1"/>
  <c r="G16" i="1" s="1"/>
  <c r="F15" i="1"/>
  <c r="G15" i="1" s="1"/>
  <c r="F14" i="1"/>
  <c r="F12" i="1"/>
  <c r="F11" i="1"/>
  <c r="F10" i="1"/>
  <c r="F9" i="1"/>
  <c r="F8" i="1"/>
  <c r="F7" i="1"/>
  <c r="G7" i="1" s="1"/>
  <c r="F6" i="1"/>
  <c r="E97" i="1"/>
  <c r="E91" i="1"/>
  <c r="E84" i="1"/>
  <c r="F84" i="1" s="1"/>
  <c r="G84" i="1" s="1"/>
  <c r="E78" i="1"/>
  <c r="E72" i="1"/>
  <c r="E63" i="1"/>
  <c r="E55" i="1"/>
  <c r="E49" i="1"/>
  <c r="E44" i="1"/>
  <c r="E38" i="1"/>
  <c r="E35" i="1"/>
  <c r="E33" i="1"/>
  <c r="E27" i="1"/>
  <c r="E21" i="1"/>
  <c r="E13" i="1"/>
  <c r="E5" i="1"/>
  <c r="D97" i="1"/>
  <c r="D91" i="1"/>
  <c r="D84" i="1"/>
  <c r="D78" i="1"/>
  <c r="D72" i="1"/>
  <c r="D63" i="1"/>
  <c r="D55" i="1"/>
  <c r="D49" i="1"/>
  <c r="D44" i="1"/>
  <c r="D38" i="1"/>
  <c r="D35" i="1"/>
  <c r="D33" i="1"/>
  <c r="D27" i="1"/>
  <c r="D21" i="1"/>
  <c r="D13" i="1"/>
  <c r="D5" i="1"/>
  <c r="C97" i="1"/>
  <c r="C91" i="1"/>
  <c r="C84" i="1"/>
  <c r="C78" i="1"/>
  <c r="C72" i="1"/>
  <c r="C63" i="1"/>
  <c r="C55" i="1"/>
  <c r="C49" i="1"/>
  <c r="C44" i="1"/>
  <c r="C38" i="1"/>
  <c r="C35" i="1"/>
  <c r="C33" i="1"/>
  <c r="C27" i="1"/>
  <c r="C21" i="1"/>
  <c r="C13" i="1"/>
  <c r="C5" i="1"/>
  <c r="F72" i="1" l="1"/>
  <c r="G72" i="1" s="1"/>
  <c r="E43" i="1"/>
  <c r="F63" i="1"/>
  <c r="G63" i="1" s="1"/>
  <c r="D43" i="1"/>
  <c r="C43" i="1"/>
  <c r="F55" i="1"/>
  <c r="G55" i="1" s="1"/>
  <c r="F21" i="1"/>
  <c r="G21" i="1" s="1"/>
  <c r="F13" i="1"/>
  <c r="G13" i="1" s="1"/>
  <c r="D4" i="1"/>
  <c r="C4" i="1"/>
  <c r="F5" i="1"/>
  <c r="G5" i="1" s="1"/>
  <c r="E4" i="1"/>
  <c r="E3" i="1" l="1"/>
  <c r="F43" i="1"/>
  <c r="G43" i="1" s="1"/>
  <c r="C3" i="1"/>
  <c r="D3" i="1"/>
  <c r="F4" i="1"/>
  <c r="G4" i="1" s="1"/>
  <c r="F3" i="1" l="1"/>
  <c r="G3" i="1" s="1"/>
</calcChain>
</file>

<file path=xl/sharedStrings.xml><?xml version="1.0" encoding="utf-8"?>
<sst xmlns="http://schemas.openxmlformats.org/spreadsheetml/2006/main" count="125" uniqueCount="124">
  <si>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</si>
  <si>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</si>
  <si>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</si>
  <si>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</si>
  <si>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</si>
  <si>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</si>
  <si>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</si>
  <si>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</si>
  <si>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</si>
  <si>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</si>
  <si>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</si>
  <si>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</si>
  <si>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</si>
  <si>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</si>
  <si>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</si>
  <si>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</si>
  <si>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</si>
  <si>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</si>
  <si>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</si>
  <si>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</si>
  <si>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</si>
  <si>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</si>
  <si>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</si>
  <si>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</si>
  <si>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</si>
  <si>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</si>
  <si>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</si>
  <si>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</si>
  <si>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</si>
  <si>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</si>
  <si>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</si>
  <si>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</si>
  <si>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</si>
  <si>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</si>
  <si>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</si>
  <si>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</si>
  <si>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</si>
  <si>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</si>
  <si>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</si>
  <si>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</si>
  <si>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</si>
  <si>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</si>
  <si>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</si>
  <si>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</si>
  <si>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</si>
  <si>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</si>
  <si>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</si>
  <si>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</si>
  <si>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</si>
  <si>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</si>
  <si>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</si>
  <si>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</si>
  <si>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</si>
  <si>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</si>
  <si>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</si>
  <si>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</si>
  <si>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</si>
  <si>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</si>
  <si>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</si>
  <si>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</si>
  <si>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</si>
  <si>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</si>
  <si>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</si>
  <si>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</si>
  <si>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</si>
  <si>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</si>
  <si>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</si>
  <si>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</si>
  <si>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</si>
  <si>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</si>
  <si>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</si>
  <si>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</si>
  <si>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</si>
  <si>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</si>
  <si>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</si>
  <si>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</si>
  <si>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</si>
  <si>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</si>
  <si>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</si>
  <si>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</si>
  <si>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</si>
  <si>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</si>
  <si>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</si>
  <si>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</si>
  <si>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</si>
  <si>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</si>
  <si>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</si>
  <si>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</si>
  <si>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</si>
  <si>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</si>
  <si>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</si>
  <si>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</si>
  <si>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</si>
  <si>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</si>
  <si>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</si>
  <si>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</si>
  <si>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</si>
  <si>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</si>
  <si>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</si>
  <si>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</si>
  <si>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</si>
  <si>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</si>
  <si>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</si>
  <si>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</si>
  <si>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</si>
  <si>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</si>
  <si>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</si>
  <si>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</si>
  <si>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</si>
  <si>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</si>
  <si>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</si>
  <si>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</si>
  <si>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</si>
  <si>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</si>
  <si>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</si>
  <si>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</si>
  <si>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</si>
  <si>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</si>
  <si>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</si>
  <si>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</si>
  <si>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</si>
  <si>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ESTADO ANALÍTICO DEL ACTIVO
MUNICIPIO MANUAL DOBLADO, GTO.
DEL 1 DE ENERO AL AL 30 DE JUNIO DEL 2017</t>
  </si>
  <si>
    <t xml:space="preserve">PRESIDENTE MUNICIPAL
DR. JUAN ARTEMIO LEON ZARATE
</t>
  </si>
  <si>
    <t xml:space="preserve">TESORERO MUNICIPAL
C.P. ADRIAN PRECIADO VARGAS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</si>
</sst>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 wrapText="1"/>
    </xf>
    <xf numFmtId="4" fontId="6" fillId="4" borderId="9" xfId="8" applyNumberFormat="1" applyFont="1" applyFill="1" applyBorder="1" applyAlignment="1">
      <alignment horizontal="center" vertical="center" wrapText="1"/>
    </xf>
    <xf numFmtId="0" fontId="6" fillId="4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pane ySplit="2" topLeftCell="A99" activePane="bottomLeft" state="frozen"/>
      <selection pane="bottomLeft" activeCell="B114" sqref="B113:B114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40" t="s">
        <v>121</v>
      </c>
      <c r="B1" s="41"/>
      <c r="C1" s="41"/>
      <c r="D1" s="41"/>
      <c r="E1" s="41"/>
      <c r="F1" s="41"/>
      <c r="G1" s="42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113</v>
      </c>
      <c r="E2" s="24" t="s">
        <v>114</v>
      </c>
      <c r="F2" s="24" t="s">
        <v>115</v>
      </c>
      <c r="G2" s="24" t="s">
        <v>116</v>
      </c>
    </row>
    <row r="3" spans="1:7" x14ac:dyDescent="0.2">
      <c r="A3" s="1">
        <v>1000</v>
      </c>
      <c r="B3" s="2" t="s">
        <v>3</v>
      </c>
      <c r="C3" s="3">
        <f>SUM(C4+C43)</f>
        <v>210591591.85999998</v>
      </c>
      <c r="D3" s="3">
        <f>SUM(D4+D43)</f>
        <v>336569318.31999999</v>
      </c>
      <c r="E3" s="3">
        <f>SUM(E4+E43)</f>
        <v>282903753.49000001</v>
      </c>
      <c r="F3" s="3">
        <f>C3+D3-E3</f>
        <v>264257156.68999994</v>
      </c>
      <c r="G3" s="4">
        <f>F3-C3</f>
        <v>53665564.829999954</v>
      </c>
    </row>
    <row r="4" spans="1:7" x14ac:dyDescent="0.2">
      <c r="A4" s="5">
        <v>1100</v>
      </c>
      <c r="B4" s="6" t="s">
        <v>4</v>
      </c>
      <c r="C4" s="7">
        <f>SUM(C5+C13+C21+C27+C33+C35+C38)</f>
        <v>53355179.160000004</v>
      </c>
      <c r="D4" s="7">
        <f>SUM(D5+D13+D21+D27+D33+D35+D38)</f>
        <v>297830601.52999997</v>
      </c>
      <c r="E4" s="7">
        <f>SUM(E5+E13+E21+E27+E33+E35+E38)</f>
        <v>267294818.25999999</v>
      </c>
      <c r="F4" s="7">
        <f t="shared" ref="F4:F67" si="0">C4+D4-E4</f>
        <v>83890962.430000007</v>
      </c>
      <c r="G4" s="8">
        <f t="shared" ref="G4:G67" si="1">F4-C4</f>
        <v>30535783.270000003</v>
      </c>
    </row>
    <row r="5" spans="1:7" x14ac:dyDescent="0.2">
      <c r="A5" s="5">
        <v>1110</v>
      </c>
      <c r="B5" s="6" t="s">
        <v>5</v>
      </c>
      <c r="C5" s="7">
        <f>SUM(C6:C12)</f>
        <v>33127030.030000001</v>
      </c>
      <c r="D5" s="7">
        <f>SUM(D6:D12)</f>
        <v>280256252.76999998</v>
      </c>
      <c r="E5" s="7">
        <f>SUM(E6:E12)</f>
        <v>253322378.80000001</v>
      </c>
      <c r="F5" s="7">
        <f t="shared" si="0"/>
        <v>60060903.99999994</v>
      </c>
      <c r="G5" s="8">
        <f t="shared" si="1"/>
        <v>26933873.969999939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6" t="s">
        <v>7</v>
      </c>
      <c r="C7" s="10">
        <v>1316772.0900000001</v>
      </c>
      <c r="D7" s="10">
        <v>170895663.13999999</v>
      </c>
      <c r="E7" s="10">
        <v>167049398.31</v>
      </c>
      <c r="F7" s="10">
        <f t="shared" si="0"/>
        <v>5163036.9199999869</v>
      </c>
      <c r="G7" s="11">
        <f t="shared" si="1"/>
        <v>3846264.829999987</v>
      </c>
    </row>
    <row r="8" spans="1:7" x14ac:dyDescent="0.2">
      <c r="A8" s="9">
        <v>1113</v>
      </c>
      <c r="B8" s="26" t="s">
        <v>8</v>
      </c>
      <c r="C8" s="10">
        <v>0</v>
      </c>
      <c r="D8" s="10">
        <v>0</v>
      </c>
      <c r="E8" s="10">
        <v>0</v>
      </c>
      <c r="F8" s="10">
        <f t="shared" si="0"/>
        <v>0</v>
      </c>
      <c r="G8" s="11">
        <f t="shared" si="1"/>
        <v>0</v>
      </c>
    </row>
    <row r="9" spans="1:7" x14ac:dyDescent="0.2">
      <c r="A9" s="9">
        <v>1114</v>
      </c>
      <c r="B9" s="26" t="s">
        <v>9</v>
      </c>
      <c r="C9" s="10">
        <v>0</v>
      </c>
      <c r="D9" s="10">
        <v>0</v>
      </c>
      <c r="E9" s="10">
        <v>0</v>
      </c>
      <c r="F9" s="10">
        <f t="shared" si="0"/>
        <v>0</v>
      </c>
      <c r="G9" s="11">
        <f t="shared" si="1"/>
        <v>0</v>
      </c>
    </row>
    <row r="10" spans="1:7" x14ac:dyDescent="0.2">
      <c r="A10" s="9">
        <v>1115</v>
      </c>
      <c r="B10" s="26" t="s">
        <v>10</v>
      </c>
      <c r="C10" s="10">
        <v>31810257.940000001</v>
      </c>
      <c r="D10" s="10">
        <v>109360589.63</v>
      </c>
      <c r="E10" s="10">
        <v>86272980.489999995</v>
      </c>
      <c r="F10" s="10">
        <f t="shared" si="0"/>
        <v>54897867.079999998</v>
      </c>
      <c r="G10" s="11">
        <f t="shared" si="1"/>
        <v>23087609.139999997</v>
      </c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7" t="s">
        <v>12</v>
      </c>
      <c r="C13" s="7">
        <f>SUM(C14:C20)</f>
        <v>13503646.889999999</v>
      </c>
      <c r="D13" s="7">
        <f>SUM(D14:D20)</f>
        <v>11245856.710000001</v>
      </c>
      <c r="E13" s="7">
        <f>SUM(E14:E20)</f>
        <v>3663976.17</v>
      </c>
      <c r="F13" s="7">
        <f t="shared" si="0"/>
        <v>21085527.43</v>
      </c>
      <c r="G13" s="8">
        <f t="shared" si="1"/>
        <v>7581880.540000001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6" t="s">
        <v>14</v>
      </c>
      <c r="C15" s="10">
        <v>729748.2</v>
      </c>
      <c r="D15" s="10">
        <v>18349.28</v>
      </c>
      <c r="E15" s="10">
        <v>19216.419999999998</v>
      </c>
      <c r="F15" s="10">
        <f t="shared" si="0"/>
        <v>728881.05999999994</v>
      </c>
      <c r="G15" s="11">
        <f t="shared" si="1"/>
        <v>-867.14000000001397</v>
      </c>
    </row>
    <row r="16" spans="1:7" x14ac:dyDescent="0.2">
      <c r="A16" s="9">
        <v>1123</v>
      </c>
      <c r="B16" s="26" t="s">
        <v>15</v>
      </c>
      <c r="C16" s="10">
        <v>296021.40999999997</v>
      </c>
      <c r="D16" s="10">
        <v>4207012.6500000004</v>
      </c>
      <c r="E16" s="10">
        <v>2420467.87</v>
      </c>
      <c r="F16" s="10">
        <f t="shared" si="0"/>
        <v>2082566.1900000004</v>
      </c>
      <c r="G16" s="11">
        <f t="shared" si="1"/>
        <v>1786544.7800000005</v>
      </c>
    </row>
    <row r="17" spans="1:7" x14ac:dyDescent="0.2">
      <c r="A17" s="9">
        <v>1124</v>
      </c>
      <c r="B17" s="26" t="s">
        <v>16</v>
      </c>
      <c r="C17" s="10">
        <v>0</v>
      </c>
      <c r="D17" s="10">
        <v>0</v>
      </c>
      <c r="E17" s="10">
        <v>0</v>
      </c>
      <c r="F17" s="10">
        <f t="shared" si="0"/>
        <v>0</v>
      </c>
      <c r="G17" s="11">
        <f t="shared" si="1"/>
        <v>0</v>
      </c>
    </row>
    <row r="18" spans="1:7" x14ac:dyDescent="0.2">
      <c r="A18" s="9">
        <v>1125</v>
      </c>
      <c r="B18" s="26" t="s">
        <v>94</v>
      </c>
      <c r="C18" s="10">
        <v>79460</v>
      </c>
      <c r="D18" s="10">
        <v>32000</v>
      </c>
      <c r="E18" s="10">
        <v>0</v>
      </c>
      <c r="F18" s="10">
        <f t="shared" si="0"/>
        <v>111460</v>
      </c>
      <c r="G18" s="11">
        <f t="shared" si="1"/>
        <v>32000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6" t="s">
        <v>18</v>
      </c>
      <c r="C20" s="10">
        <v>12398417.279999999</v>
      </c>
      <c r="D20" s="10">
        <v>6988494.7800000003</v>
      </c>
      <c r="E20" s="10">
        <v>1224291.8799999999</v>
      </c>
      <c r="F20" s="10">
        <f t="shared" si="0"/>
        <v>18162620.18</v>
      </c>
      <c r="G20" s="11">
        <f t="shared" si="1"/>
        <v>5764202.9000000004</v>
      </c>
    </row>
    <row r="21" spans="1:7" x14ac:dyDescent="0.2">
      <c r="A21" s="5">
        <v>1130</v>
      </c>
      <c r="B21" s="27" t="s">
        <v>19</v>
      </c>
      <c r="C21" s="7">
        <f>SUM(C22:C26)</f>
        <v>6724502.2400000002</v>
      </c>
      <c r="D21" s="7">
        <f>SUM(D22:D26)</f>
        <v>6328492.0499999998</v>
      </c>
      <c r="E21" s="7">
        <f>SUM(E22:E26)</f>
        <v>10308463.289999999</v>
      </c>
      <c r="F21" s="7">
        <f t="shared" si="0"/>
        <v>2744531</v>
      </c>
      <c r="G21" s="8">
        <f t="shared" si="1"/>
        <v>-3979971.24</v>
      </c>
    </row>
    <row r="22" spans="1:7" x14ac:dyDescent="0.2">
      <c r="A22" s="9">
        <v>1131</v>
      </c>
      <c r="B22" s="26" t="s">
        <v>20</v>
      </c>
      <c r="C22" s="10">
        <v>0</v>
      </c>
      <c r="D22" s="10">
        <v>54041</v>
      </c>
      <c r="E22" s="10">
        <v>0</v>
      </c>
      <c r="F22" s="10">
        <f t="shared" si="0"/>
        <v>54041</v>
      </c>
      <c r="G22" s="11">
        <f t="shared" si="1"/>
        <v>54041</v>
      </c>
    </row>
    <row r="23" spans="1:7" x14ac:dyDescent="0.2">
      <c r="A23" s="9">
        <v>1132</v>
      </c>
      <c r="B23" s="26" t="s">
        <v>21</v>
      </c>
      <c r="C23" s="10">
        <v>187688</v>
      </c>
      <c r="D23" s="10">
        <v>0</v>
      </c>
      <c r="E23" s="10">
        <v>0</v>
      </c>
      <c r="F23" s="10">
        <f t="shared" si="0"/>
        <v>187688</v>
      </c>
      <c r="G23" s="11">
        <f t="shared" si="1"/>
        <v>0</v>
      </c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6" t="s">
        <v>23</v>
      </c>
      <c r="C25" s="10">
        <v>6536814.2400000002</v>
      </c>
      <c r="D25" s="10">
        <v>6274451.0499999998</v>
      </c>
      <c r="E25" s="10">
        <v>10308463.289999999</v>
      </c>
      <c r="F25" s="10">
        <f t="shared" si="0"/>
        <v>2502802</v>
      </c>
      <c r="G25" s="11">
        <f t="shared" si="1"/>
        <v>-4034012.24</v>
      </c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7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6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7" t="s">
        <v>31</v>
      </c>
      <c r="C33" s="7">
        <f>SUM(C34)</f>
        <v>0</v>
      </c>
      <c r="D33" s="7">
        <f>SUM(D34)</f>
        <v>0</v>
      </c>
      <c r="E33" s="7">
        <f>SUM(E34)</f>
        <v>0</v>
      </c>
      <c r="F33" s="7">
        <f t="shared" si="0"/>
        <v>0</v>
      </c>
      <c r="G33" s="8">
        <f t="shared" si="1"/>
        <v>0</v>
      </c>
    </row>
    <row r="34" spans="1:7" x14ac:dyDescent="0.2">
      <c r="A34" s="9">
        <v>1151</v>
      </c>
      <c r="B34" s="26" t="s">
        <v>32</v>
      </c>
      <c r="C34" s="13">
        <v>0</v>
      </c>
      <c r="D34" s="13">
        <v>0</v>
      </c>
      <c r="E34" s="13">
        <v>0</v>
      </c>
      <c r="F34" s="13">
        <f t="shared" si="0"/>
        <v>0</v>
      </c>
      <c r="G34" s="12">
        <f t="shared" si="1"/>
        <v>0</v>
      </c>
    </row>
    <row r="35" spans="1:7" x14ac:dyDescent="0.2">
      <c r="A35" s="5">
        <v>1160</v>
      </c>
      <c r="B35" s="27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7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8">
        <v>1194</v>
      </c>
      <c r="B42" s="26" t="s">
        <v>109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157236412.69999999</v>
      </c>
      <c r="D43" s="7">
        <f>SUM(D44+D49+D55+D63+D72+D78+D84+D91+D97)</f>
        <v>38738716.789999999</v>
      </c>
      <c r="E43" s="7">
        <f>SUM(E44+E49+E55+E63+E72+E78+E84+E91+E97)</f>
        <v>15608935.23</v>
      </c>
      <c r="F43" s="7">
        <f t="shared" si="0"/>
        <v>180366194.25999999</v>
      </c>
      <c r="G43" s="8">
        <f t="shared" si="1"/>
        <v>23129781.560000002</v>
      </c>
    </row>
    <row r="44" spans="1:7" x14ac:dyDescent="0.2">
      <c r="A44" s="5">
        <v>1210</v>
      </c>
      <c r="B44" s="27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6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6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6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7" t="s">
        <v>44</v>
      </c>
      <c r="C49" s="14">
        <f>SUM(C50:C54)</f>
        <v>0</v>
      </c>
      <c r="D49" s="14">
        <f>SUM(D50:D54)</f>
        <v>0</v>
      </c>
      <c r="E49" s="14">
        <f>SUM(E50:E54)</f>
        <v>0</v>
      </c>
      <c r="F49" s="14">
        <f t="shared" si="0"/>
        <v>0</v>
      </c>
      <c r="G49" s="15">
        <f t="shared" si="1"/>
        <v>0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6" t="s">
        <v>46</v>
      </c>
      <c r="C51" s="10">
        <v>0</v>
      </c>
      <c r="D51" s="10">
        <v>0</v>
      </c>
      <c r="E51" s="10">
        <v>0</v>
      </c>
      <c r="F51" s="10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6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7" t="s">
        <v>50</v>
      </c>
      <c r="C55" s="14">
        <f>SUM(C56:C62)</f>
        <v>138218185.28999999</v>
      </c>
      <c r="D55" s="14">
        <f>SUM(D56:D62)</f>
        <v>38713497.100000001</v>
      </c>
      <c r="E55" s="14">
        <f>SUM(E56:E62)</f>
        <v>15608935.23</v>
      </c>
      <c r="F55" s="14">
        <f t="shared" si="0"/>
        <v>161322747.16</v>
      </c>
      <c r="G55" s="15">
        <f t="shared" si="1"/>
        <v>23104561.870000005</v>
      </c>
    </row>
    <row r="56" spans="1:7" x14ac:dyDescent="0.2">
      <c r="A56" s="9">
        <v>1231</v>
      </c>
      <c r="B56" s="26" t="s">
        <v>51</v>
      </c>
      <c r="C56" s="10">
        <v>875286.9</v>
      </c>
      <c r="D56" s="10">
        <v>824000</v>
      </c>
      <c r="E56" s="10">
        <v>0</v>
      </c>
      <c r="F56" s="10">
        <f t="shared" si="0"/>
        <v>1699286.9</v>
      </c>
      <c r="G56" s="11">
        <f t="shared" si="1"/>
        <v>823999.99999999988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6" t="s">
        <v>53</v>
      </c>
      <c r="C58" s="10">
        <v>4760402.74</v>
      </c>
      <c r="D58" s="10">
        <v>0</v>
      </c>
      <c r="E58" s="10">
        <v>0</v>
      </c>
      <c r="F58" s="10">
        <f t="shared" si="0"/>
        <v>4760402.74</v>
      </c>
      <c r="G58" s="11">
        <f t="shared" si="1"/>
        <v>0</v>
      </c>
    </row>
    <row r="59" spans="1:7" x14ac:dyDescent="0.2">
      <c r="A59" s="9">
        <v>1234</v>
      </c>
      <c r="B59" s="26" t="s">
        <v>54</v>
      </c>
      <c r="C59" s="10">
        <v>0</v>
      </c>
      <c r="D59" s="10">
        <v>0</v>
      </c>
      <c r="E59" s="10">
        <v>0</v>
      </c>
      <c r="F59" s="10">
        <f t="shared" si="0"/>
        <v>0</v>
      </c>
      <c r="G59" s="11">
        <f t="shared" si="1"/>
        <v>0</v>
      </c>
    </row>
    <row r="60" spans="1:7" x14ac:dyDescent="0.2">
      <c r="A60" s="9">
        <v>1235</v>
      </c>
      <c r="B60" s="26" t="s">
        <v>55</v>
      </c>
      <c r="C60" s="10">
        <v>132222956.70999999</v>
      </c>
      <c r="D60" s="10">
        <v>37889497.100000001</v>
      </c>
      <c r="E60" s="10">
        <v>15608935.23</v>
      </c>
      <c r="F60" s="10">
        <f t="shared" si="0"/>
        <v>154503518.58000001</v>
      </c>
      <c r="G60" s="11">
        <f t="shared" si="1"/>
        <v>22280561.87000002</v>
      </c>
    </row>
    <row r="61" spans="1:7" x14ac:dyDescent="0.2">
      <c r="A61" s="9">
        <v>1236</v>
      </c>
      <c r="B61" s="26" t="s">
        <v>56</v>
      </c>
      <c r="C61" s="10">
        <v>359538.94</v>
      </c>
      <c r="D61" s="10">
        <v>0</v>
      </c>
      <c r="E61" s="10">
        <v>0</v>
      </c>
      <c r="F61" s="10">
        <f t="shared" si="0"/>
        <v>359538.94</v>
      </c>
      <c r="G61" s="11">
        <f t="shared" si="1"/>
        <v>0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7" t="s">
        <v>58</v>
      </c>
      <c r="C63" s="7">
        <f>SUM(C64:C71)</f>
        <v>17914266.280000001</v>
      </c>
      <c r="D63" s="7">
        <f>SUM(D64:D71)</f>
        <v>25219.69</v>
      </c>
      <c r="E63" s="7">
        <f>SUM(E64:E71)</f>
        <v>0</v>
      </c>
      <c r="F63" s="7">
        <f t="shared" si="0"/>
        <v>17939485.970000003</v>
      </c>
      <c r="G63" s="8">
        <f t="shared" si="1"/>
        <v>25219.690000001341</v>
      </c>
    </row>
    <row r="64" spans="1:7" x14ac:dyDescent="0.2">
      <c r="A64" s="9">
        <v>1241</v>
      </c>
      <c r="B64" s="26" t="s">
        <v>59</v>
      </c>
      <c r="C64" s="10">
        <v>974881.62</v>
      </c>
      <c r="D64" s="10">
        <v>0</v>
      </c>
      <c r="E64" s="10">
        <v>0</v>
      </c>
      <c r="F64" s="10">
        <f t="shared" si="0"/>
        <v>974881.62</v>
      </c>
      <c r="G64" s="11">
        <f t="shared" si="1"/>
        <v>0</v>
      </c>
    </row>
    <row r="65" spans="1:7" x14ac:dyDescent="0.2">
      <c r="A65" s="9">
        <v>1242</v>
      </c>
      <c r="B65" s="26" t="s">
        <v>60</v>
      </c>
      <c r="C65" s="10">
        <v>33538.03</v>
      </c>
      <c r="D65" s="10">
        <v>0</v>
      </c>
      <c r="E65" s="10">
        <v>0</v>
      </c>
      <c r="F65" s="10">
        <f t="shared" si="0"/>
        <v>33538.03</v>
      </c>
      <c r="G65" s="11">
        <f t="shared" si="1"/>
        <v>0</v>
      </c>
    </row>
    <row r="66" spans="1:7" x14ac:dyDescent="0.2">
      <c r="A66" s="9">
        <v>1243</v>
      </c>
      <c r="B66" s="26" t="s">
        <v>61</v>
      </c>
      <c r="C66" s="10">
        <v>0</v>
      </c>
      <c r="D66" s="10">
        <v>0</v>
      </c>
      <c r="E66" s="10">
        <v>0</v>
      </c>
      <c r="F66" s="10">
        <f t="shared" si="0"/>
        <v>0</v>
      </c>
      <c r="G66" s="11">
        <f t="shared" si="1"/>
        <v>0</v>
      </c>
    </row>
    <row r="67" spans="1:7" x14ac:dyDescent="0.2">
      <c r="A67" s="9">
        <v>1244</v>
      </c>
      <c r="B67" s="26" t="s">
        <v>62</v>
      </c>
      <c r="C67" s="10">
        <v>10746884.16</v>
      </c>
      <c r="D67" s="10">
        <v>0</v>
      </c>
      <c r="E67" s="10">
        <v>0</v>
      </c>
      <c r="F67" s="10">
        <f t="shared" si="0"/>
        <v>10746884.16</v>
      </c>
      <c r="G67" s="11">
        <f t="shared" si="1"/>
        <v>0</v>
      </c>
    </row>
    <row r="68" spans="1:7" x14ac:dyDescent="0.2">
      <c r="A68" s="9">
        <v>1245</v>
      </c>
      <c r="B68" s="26" t="s">
        <v>63</v>
      </c>
      <c r="C68" s="10">
        <v>25520</v>
      </c>
      <c r="D68" s="10">
        <v>0</v>
      </c>
      <c r="E68" s="10">
        <v>0</v>
      </c>
      <c r="F68" s="10">
        <f t="shared" ref="F68:F100" si="2">C68+D68-E68</f>
        <v>25520</v>
      </c>
      <c r="G68" s="11">
        <f t="shared" ref="G68:G100" si="3">F68-C68</f>
        <v>0</v>
      </c>
    </row>
    <row r="69" spans="1:7" x14ac:dyDescent="0.2">
      <c r="A69" s="9">
        <v>1246</v>
      </c>
      <c r="B69" s="26" t="s">
        <v>64</v>
      </c>
      <c r="C69" s="10">
        <v>6098874.4699999997</v>
      </c>
      <c r="D69" s="10">
        <v>25219.69</v>
      </c>
      <c r="E69" s="10">
        <v>0</v>
      </c>
      <c r="F69" s="10">
        <f t="shared" si="2"/>
        <v>6124094.1600000001</v>
      </c>
      <c r="G69" s="11">
        <f t="shared" si="3"/>
        <v>25219.69000000041</v>
      </c>
    </row>
    <row r="70" spans="1:7" x14ac:dyDescent="0.2">
      <c r="A70" s="9">
        <v>1247</v>
      </c>
      <c r="B70" s="26" t="s">
        <v>65</v>
      </c>
      <c r="C70" s="10">
        <v>34568</v>
      </c>
      <c r="D70" s="10">
        <v>0</v>
      </c>
      <c r="E70" s="10">
        <v>0</v>
      </c>
      <c r="F70" s="10">
        <f t="shared" si="2"/>
        <v>34568</v>
      </c>
      <c r="G70" s="11">
        <f t="shared" si="3"/>
        <v>0</v>
      </c>
    </row>
    <row r="71" spans="1:7" x14ac:dyDescent="0.2">
      <c r="A71" s="9">
        <v>1248</v>
      </c>
      <c r="B71" s="26" t="s">
        <v>66</v>
      </c>
      <c r="C71" s="10">
        <v>0</v>
      </c>
      <c r="D71" s="10">
        <v>0</v>
      </c>
      <c r="E71" s="10">
        <v>0</v>
      </c>
      <c r="F71" s="10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7" t="s">
        <v>67</v>
      </c>
      <c r="C72" s="7">
        <f>SUM(C73:C77)</f>
        <v>278400</v>
      </c>
      <c r="D72" s="7">
        <f>SUM(D73:D77)</f>
        <v>0</v>
      </c>
      <c r="E72" s="7">
        <f>SUM(E73:E77)</f>
        <v>0</v>
      </c>
      <c r="F72" s="7">
        <f t="shared" si="2"/>
        <v>278400</v>
      </c>
      <c r="G72" s="8">
        <f t="shared" si="3"/>
        <v>0</v>
      </c>
    </row>
    <row r="73" spans="1:7" x14ac:dyDescent="0.2">
      <c r="A73" s="9">
        <v>1251</v>
      </c>
      <c r="B73" s="26" t="s">
        <v>68</v>
      </c>
      <c r="C73" s="10">
        <v>278400</v>
      </c>
      <c r="D73" s="10">
        <v>0</v>
      </c>
      <c r="E73" s="10">
        <v>0</v>
      </c>
      <c r="F73" s="10">
        <f t="shared" si="2"/>
        <v>278400</v>
      </c>
      <c r="G73" s="11">
        <f t="shared" si="3"/>
        <v>0</v>
      </c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6" t="s">
        <v>71</v>
      </c>
      <c r="C76" s="13">
        <v>0</v>
      </c>
      <c r="D76" s="13">
        <v>0</v>
      </c>
      <c r="E76" s="13">
        <v>0</v>
      </c>
      <c r="F76" s="13">
        <f t="shared" si="2"/>
        <v>0</v>
      </c>
      <c r="G76" s="12">
        <f t="shared" si="3"/>
        <v>0</v>
      </c>
    </row>
    <row r="77" spans="1:7" x14ac:dyDescent="0.2">
      <c r="A77" s="9">
        <v>1259</v>
      </c>
      <c r="B77" s="26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7" t="s">
        <v>97</v>
      </c>
      <c r="C78" s="7">
        <f>SUM(C79:C83)</f>
        <v>0</v>
      </c>
      <c r="D78" s="7">
        <f>SUM(D79:D83)</f>
        <v>0</v>
      </c>
      <c r="E78" s="7">
        <f>SUM(E79:E83)</f>
        <v>0</v>
      </c>
      <c r="F78" s="7">
        <f t="shared" si="2"/>
        <v>0</v>
      </c>
      <c r="G78" s="8">
        <f t="shared" si="3"/>
        <v>0</v>
      </c>
    </row>
    <row r="79" spans="1:7" x14ac:dyDescent="0.2">
      <c r="A79" s="9">
        <v>1261</v>
      </c>
      <c r="B79" s="26" t="s">
        <v>98</v>
      </c>
      <c r="C79" s="13">
        <v>0</v>
      </c>
      <c r="D79" s="13">
        <v>0</v>
      </c>
      <c r="E79" s="13">
        <v>0</v>
      </c>
      <c r="F79" s="13">
        <f t="shared" si="2"/>
        <v>0</v>
      </c>
      <c r="G79" s="12">
        <f t="shared" si="3"/>
        <v>0</v>
      </c>
    </row>
    <row r="80" spans="1:7" x14ac:dyDescent="0.2">
      <c r="A80" s="9">
        <v>1262</v>
      </c>
      <c r="B80" s="26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6" t="s">
        <v>74</v>
      </c>
      <c r="C81" s="13">
        <v>0</v>
      </c>
      <c r="D81" s="13">
        <v>0</v>
      </c>
      <c r="E81" s="13">
        <v>0</v>
      </c>
      <c r="F81" s="13">
        <f t="shared" si="2"/>
        <v>0</v>
      </c>
      <c r="G81" s="12">
        <f t="shared" si="3"/>
        <v>0</v>
      </c>
    </row>
    <row r="82" spans="1:7" x14ac:dyDescent="0.2">
      <c r="A82" s="9">
        <v>1264</v>
      </c>
      <c r="B82" s="26" t="s">
        <v>75</v>
      </c>
      <c r="C82" s="13">
        <v>0</v>
      </c>
      <c r="D82" s="13">
        <v>0</v>
      </c>
      <c r="E82" s="13">
        <v>0</v>
      </c>
      <c r="F82" s="13">
        <f t="shared" si="2"/>
        <v>0</v>
      </c>
      <c r="G82" s="12">
        <f t="shared" si="3"/>
        <v>0</v>
      </c>
    </row>
    <row r="83" spans="1:7" x14ac:dyDescent="0.2">
      <c r="A83" s="9">
        <v>1265</v>
      </c>
      <c r="B83" s="26" t="s">
        <v>76</v>
      </c>
      <c r="C83" s="13">
        <v>0</v>
      </c>
      <c r="D83" s="13">
        <v>0</v>
      </c>
      <c r="E83" s="13">
        <v>0</v>
      </c>
      <c r="F83" s="13">
        <f t="shared" si="2"/>
        <v>0</v>
      </c>
      <c r="G83" s="12">
        <f t="shared" si="3"/>
        <v>0</v>
      </c>
    </row>
    <row r="84" spans="1:7" x14ac:dyDescent="0.2">
      <c r="A84" s="5">
        <v>1270</v>
      </c>
      <c r="B84" s="27" t="s">
        <v>77</v>
      </c>
      <c r="C84" s="7">
        <f>SUM(C85:C90)</f>
        <v>825561.13</v>
      </c>
      <c r="D84" s="7">
        <f>SUM(D85:D90)</f>
        <v>0</v>
      </c>
      <c r="E84" s="7">
        <f>SUM(E85:E90)</f>
        <v>0</v>
      </c>
      <c r="F84" s="7">
        <f t="shared" si="2"/>
        <v>825561.13</v>
      </c>
      <c r="G84" s="8">
        <f t="shared" si="3"/>
        <v>0</v>
      </c>
    </row>
    <row r="85" spans="1:7" x14ac:dyDescent="0.2">
      <c r="A85" s="9">
        <v>1271</v>
      </c>
      <c r="B85" s="26" t="s">
        <v>78</v>
      </c>
      <c r="C85" s="13">
        <v>825561.13</v>
      </c>
      <c r="D85" s="13">
        <v>0</v>
      </c>
      <c r="E85" s="13">
        <v>0</v>
      </c>
      <c r="F85" s="13">
        <f t="shared" si="2"/>
        <v>825561.13</v>
      </c>
      <c r="G85" s="12">
        <f t="shared" si="3"/>
        <v>0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6" t="s">
        <v>83</v>
      </c>
      <c r="C90" s="10">
        <v>0</v>
      </c>
      <c r="D90" s="10">
        <v>0</v>
      </c>
      <c r="E90" s="10">
        <v>0</v>
      </c>
      <c r="F90" s="10">
        <f t="shared" si="2"/>
        <v>0</v>
      </c>
      <c r="G90" s="11">
        <f t="shared" si="3"/>
        <v>0</v>
      </c>
    </row>
    <row r="91" spans="1:7" x14ac:dyDescent="0.2">
      <c r="A91" s="5">
        <v>1280</v>
      </c>
      <c r="B91" s="27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9">
        <v>1290</v>
      </c>
      <c r="B97" s="27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34" t="s">
        <v>111</v>
      </c>
      <c r="C106" s="34"/>
      <c r="D106" s="36" t="s">
        <v>111</v>
      </c>
    </row>
    <row r="107" spans="1:7" ht="45" x14ac:dyDescent="0.2">
      <c r="A107" s="34"/>
      <c r="B107" s="37" t="s">
        <v>122</v>
      </c>
      <c r="C107" s="38"/>
      <c r="D107" s="37" t="s">
        <v>123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112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117</v>
      </c>
    </row>
    <row r="6" spans="1:1" ht="11.25" customHeight="1" x14ac:dyDescent="0.2">
      <c r="A6" s="20" t="s">
        <v>118</v>
      </c>
    </row>
    <row r="7" spans="1:1" x14ac:dyDescent="0.2">
      <c r="A7" s="20" t="s">
        <v>119</v>
      </c>
    </row>
    <row r="8" spans="1:1" x14ac:dyDescent="0.2">
      <c r="A8" s="20" t="s">
        <v>120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dcterms:created xsi:type="dcterms:W3CDTF">2014-02-09T04:04:15Z</dcterms:created>
  <dcterms:modified xsi:type="dcterms:W3CDTF">2017-08-14T17:33:11Z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